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lbaumbach/Library/CloudStorage/GoogleDrive-hentschels.linda@googlemail.com/.shortcut-targets-by-id/0BxP8eKfcxX4NfjZMX2VZRElvS0tWYVo4OHlEYXd4SFN4SVV0cDBWc2NRV1RYZ3lDMG9fYmc/linda_jan_shared/linda/Documents/Reserach-projects/2024_Comment_procnostic_models_when_is_better_enough/Final_results/JMIR/Resubmission/Resubmitted/"/>
    </mc:Choice>
  </mc:AlternateContent>
  <xr:revisionPtr revIDLastSave="0" documentId="8_{0D095D3E-686E-3B45-8985-644205B4142C}" xr6:coauthVersionLast="47" xr6:coauthVersionMax="47" xr10:uidLastSave="{00000000-0000-0000-0000-000000000000}"/>
  <bookViews>
    <workbookView xWindow="-8780" yWindow="-28100" windowWidth="50340" windowHeight="27460" xr2:uid="{3A54270C-686D-434A-BB69-0CCE09546520}"/>
  </bookViews>
  <sheets>
    <sheet name="risk-benefit examp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 a="1"/>
  <c r="B16" i="2" s="1"/>
  <c r="C16" i="2" a="1"/>
  <c r="C16" i="2" s="1"/>
  <c r="D16" i="2" a="1"/>
  <c r="D16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P16" i="2" a="1"/>
  <c r="P16" i="2" s="1"/>
  <c r="A16" i="2" a="1"/>
  <c r="A16" i="2" s="1"/>
  <c r="N21" i="2" a="1"/>
  <c r="N21" i="2" s="1"/>
  <c r="A24" i="2" a="1"/>
  <c r="A24" i="2" s="1"/>
  <c r="B24" i="2" a="1"/>
  <c r="B24" i="2" s="1"/>
  <c r="C24" i="2" a="1"/>
  <c r="C24" i="2" s="1"/>
  <c r="D24" i="2" a="1"/>
  <c r="D24" i="2" s="1"/>
  <c r="E24" i="2" a="1"/>
  <c r="E24" i="2" s="1"/>
  <c r="F24" i="2" a="1"/>
  <c r="F24" i="2" s="1"/>
  <c r="G24" i="2" a="1"/>
  <c r="G24" i="2" s="1"/>
  <c r="H24" i="2" a="1"/>
  <c r="H24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P24" i="2" a="1"/>
  <c r="P24" i="2" s="1"/>
  <c r="A21" i="2" a="1"/>
  <c r="A21" i="2" s="1"/>
  <c r="B21" i="2" a="1"/>
  <c r="B21" i="2" s="1"/>
  <c r="C21" i="2" a="1"/>
  <c r="C21" i="2" s="1"/>
  <c r="D21" i="2" a="1"/>
  <c r="D21" i="2" s="1"/>
  <c r="E21" i="2" a="1"/>
  <c r="E21" i="2" s="1"/>
  <c r="F21" i="2" a="1"/>
  <c r="F21" i="2" s="1"/>
  <c r="G21" i="2" a="1"/>
  <c r="G21" i="2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O21" i="2" a="1"/>
  <c r="O21" i="2" s="1"/>
  <c r="P21" i="2" a="1"/>
  <c r="P21" i="2" s="1"/>
  <c r="A3" i="2"/>
  <c r="A5" i="2" s="1"/>
  <c r="A7" i="2" s="1"/>
  <c r="A9" i="2" s="1"/>
  <c r="A12" i="2" l="1"/>
  <c r="M27" i="2"/>
  <c r="L27" i="2"/>
  <c r="N27" i="2"/>
  <c r="E27" i="2"/>
  <c r="K27" i="2"/>
  <c r="O27" i="2"/>
  <c r="G27" i="2"/>
  <c r="F27" i="2"/>
  <c r="J27" i="2"/>
  <c r="A27" i="2"/>
  <c r="I27" i="2"/>
  <c r="D27" i="2"/>
  <c r="C27" i="2"/>
  <c r="B27" i="2"/>
  <c r="P27" i="2"/>
  <c r="H27" i="2"/>
  <c r="I5" i="2"/>
  <c r="I7" i="2" l="1"/>
  <c r="E7" i="2"/>
  <c r="G9" i="2" s="1"/>
  <c r="M7" i="2" l="1"/>
  <c r="O9" i="2" s="1"/>
  <c r="I9" i="2"/>
  <c r="I12" i="2" s="1"/>
  <c r="E9" i="2"/>
  <c r="H12" i="2" l="1"/>
  <c r="P12" i="2"/>
  <c r="F12" i="2"/>
  <c r="C9" i="2"/>
  <c r="C12" i="2" s="1"/>
  <c r="E12" i="2" l="1"/>
  <c r="E28" i="2" s="1"/>
  <c r="M9" i="2"/>
  <c r="N12" i="2" s="1"/>
  <c r="O12" i="2"/>
  <c r="O28" i="2" s="1"/>
  <c r="C28" i="2"/>
  <c r="B12" i="2"/>
  <c r="B28" i="2" s="1"/>
  <c r="A28" i="2"/>
  <c r="K9" i="2"/>
  <c r="K12" i="2" s="1"/>
  <c r="I28" i="2"/>
  <c r="M12" i="2" l="1"/>
  <c r="M28" i="2" s="1"/>
  <c r="D12" i="2"/>
  <c r="D28" i="2" s="1"/>
  <c r="G12" i="2"/>
  <c r="G28" i="2" s="1"/>
  <c r="L12" i="2"/>
  <c r="L28" i="2" s="1"/>
  <c r="P28" i="2"/>
  <c r="J12" i="2"/>
  <c r="J28" i="2" s="1"/>
  <c r="F28" i="2"/>
  <c r="N28" i="2" l="1"/>
  <c r="K28" i="2"/>
  <c r="H28" i="2"/>
  <c r="A29" i="2" l="1"/>
  <c r="A30" i="2" s="1"/>
  <c r="P3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<sst xmlns="http://schemas.openxmlformats.org/spreadsheetml/2006/main" count="109" uniqueCount="51">
  <si>
    <t>Patients actually NOT benefiting</t>
  </si>
  <si>
    <t>Patients actually benefiting</t>
  </si>
  <si>
    <t>Total number of patients</t>
  </si>
  <si>
    <t>Sum of the rating points per one patient</t>
  </si>
  <si>
    <t>Sum of rating points for whole patient group</t>
  </si>
  <si>
    <t>Implement? ==&gt;</t>
  </si>
  <si>
    <t>Explanations and implemented assumptions</t>
  </si>
  <si>
    <t>Benefit-Risk Score (BRS) as the overall sum of points</t>
  </si>
  <si>
    <t>The average BRS per patient in the population</t>
  </si>
  <si>
    <t>If BRS &gt;0 the model should be implemented as the estimated benefits are higher than the estimated harm/risks; if BRS&lt;0 then not.</t>
  </si>
  <si>
    <t>Patients would actually benefit</t>
  </si>
  <si>
    <t>Patients would actually NOT benefit</t>
  </si>
  <si>
    <r>
      <rPr>
        <sz val="14"/>
        <color rgb="FFFF0000"/>
        <rFont val="Aptos Narrow (Body)"/>
      </rPr>
      <t>50%</t>
    </r>
    <r>
      <rPr>
        <sz val="14"/>
        <color theme="1"/>
        <rFont val="Aptos Narrow"/>
        <scheme val="minor"/>
      </rPr>
      <t xml:space="preserve"> of the patients would follow the treatment, the other half would not.</t>
    </r>
  </si>
  <si>
    <r>
      <t xml:space="preserve">We assume that the model's prediction is correct in </t>
    </r>
    <r>
      <rPr>
        <sz val="14"/>
        <color rgb="FFFF0000"/>
        <rFont val="Aptos Narrow (Body)"/>
      </rPr>
      <t>3 out of 5</t>
    </r>
    <r>
      <rPr>
        <sz val="14"/>
        <color theme="1"/>
        <rFont val="Aptos Narrow"/>
        <scheme val="minor"/>
      </rPr>
      <t xml:space="preserve"> cases.</t>
    </r>
  </si>
  <si>
    <t>Information to change</t>
  </si>
  <si>
    <t>none</t>
  </si>
  <si>
    <t>yes</t>
  </si>
  <si>
    <t>negative</t>
  </si>
  <si>
    <t>negative(harm)</t>
  </si>
  <si>
    <t>negative(nocebo)</t>
  </si>
  <si>
    <t>positive</t>
  </si>
  <si>
    <t>negative(time wasted)</t>
  </si>
  <si>
    <t>To apply this claculation sheet  to your case, check and adjust the red numbers and then the grey marked fields accordingly.</t>
  </si>
  <si>
    <r>
      <t xml:space="preserve">Risk benefit Calculation of implementing a new personalized prognostic model 
</t>
    </r>
    <r>
      <rPr>
        <sz val="20"/>
        <color theme="1"/>
        <rFont val="Aptos Narrow (Body)"/>
      </rPr>
      <t>(compared to a current one-size fits all treatment recommendation)</t>
    </r>
  </si>
  <si>
    <t>Compared to not utilizating the personalised prediction model, would the patients experience a benefit/harm, a positive/negative side-effects, and placebo/nocebo effects, if using the model?</t>
  </si>
  <si>
    <r>
      <t xml:space="preserve">Benefit </t>
    </r>
    <r>
      <rPr>
        <i/>
        <sz val="14"/>
        <color theme="1"/>
        <rFont val="Aptos Narrow"/>
        <scheme val="minor"/>
      </rPr>
      <t>(use exact these terms: "none", "negative(harm)", "negative(time wasted)", or "yes")</t>
    </r>
  </si>
  <si>
    <r>
      <t>Placebo</t>
    </r>
    <r>
      <rPr>
        <i/>
        <sz val="14"/>
        <color theme="1"/>
        <rFont val="Aptos Narrow"/>
        <scheme val="minor"/>
      </rPr>
      <t xml:space="preserve"> (use exact these terms: "none", "negative(nocebo)", or "yes")</t>
    </r>
  </si>
  <si>
    <r>
      <t xml:space="preserve">Sideeffects </t>
    </r>
    <r>
      <rPr>
        <i/>
        <sz val="14"/>
        <color theme="1"/>
        <rFont val="Aptos Narrow"/>
        <scheme val="minor"/>
      </rPr>
      <t>(use exact these terms: "none", "negative", or "positive")</t>
    </r>
  </si>
  <si>
    <r>
      <rPr>
        <b/>
        <sz val="14"/>
        <color theme="1"/>
        <rFont val="Aptos Narrow"/>
        <scheme val="minor"/>
      </rPr>
      <t>Rating points for benefit/harm:</t>
    </r>
    <r>
      <rPr>
        <sz val="14"/>
        <color theme="1"/>
        <rFont val="Aptos Narrow"/>
        <scheme val="minor"/>
      </rPr>
      <t xml:space="preserve">
if patient benefits ("</t>
    </r>
    <r>
      <rPr>
        <i/>
        <sz val="14"/>
        <color theme="1"/>
        <rFont val="Aptos Narrow"/>
        <scheme val="minor"/>
      </rPr>
      <t>yes</t>
    </r>
    <r>
      <rPr>
        <sz val="14"/>
        <color theme="1"/>
        <rFont val="Aptos Narrow"/>
        <scheme val="minor"/>
      </rPr>
      <t>")</t>
    </r>
  </si>
  <si>
    <r>
      <rPr>
        <b/>
        <sz val="14"/>
        <color theme="1"/>
        <rFont val="Aptos Narrow"/>
        <scheme val="minor"/>
      </rPr>
      <t>Rating points for benefit/harm:</t>
    </r>
    <r>
      <rPr>
        <sz val="14"/>
        <color theme="1"/>
        <rFont val="Aptos Narrow"/>
        <scheme val="minor"/>
      </rPr>
      <t xml:space="preserve">
if patient is harmed ("</t>
    </r>
    <r>
      <rPr>
        <i/>
        <sz val="14"/>
        <color theme="1"/>
        <rFont val="Aptos Narrow"/>
        <scheme val="minor"/>
      </rPr>
      <t>negative(harm)</t>
    </r>
    <r>
      <rPr>
        <sz val="14"/>
        <color theme="1"/>
        <rFont val="Aptos Narrow"/>
        <scheme val="minor"/>
      </rPr>
      <t>")</t>
    </r>
  </si>
  <si>
    <r>
      <rPr>
        <b/>
        <sz val="14"/>
        <color theme="1"/>
        <rFont val="Aptos Narrow"/>
        <scheme val="minor"/>
      </rPr>
      <t>Rating points for benefit/harm:</t>
    </r>
    <r>
      <rPr>
        <sz val="14"/>
        <color theme="1"/>
        <rFont val="Aptos Narrow"/>
        <scheme val="minor"/>
      </rPr>
      <t xml:space="preserve">
if only time was wasted ("</t>
    </r>
    <r>
      <rPr>
        <i/>
        <sz val="14"/>
        <color theme="1"/>
        <rFont val="Aptos Narrow"/>
        <scheme val="minor"/>
      </rPr>
      <t>negative(time wasted)</t>
    </r>
    <r>
      <rPr>
        <sz val="14"/>
        <color theme="1"/>
        <rFont val="Aptos Narrow"/>
        <scheme val="minor"/>
      </rPr>
      <t>")</t>
    </r>
  </si>
  <si>
    <r>
      <rPr>
        <b/>
        <sz val="14"/>
        <color theme="1"/>
        <rFont val="Aptos Narrow"/>
        <scheme val="minor"/>
      </rPr>
      <t>Rating points for benefit/harm:</t>
    </r>
    <r>
      <rPr>
        <sz val="14"/>
        <color theme="1"/>
        <rFont val="Aptos Narrow"/>
        <scheme val="minor"/>
      </rPr>
      <t xml:space="preserve"> 
otherwise ("</t>
    </r>
    <r>
      <rPr>
        <i/>
        <sz val="14"/>
        <color theme="1"/>
        <rFont val="Aptos Narrow"/>
        <scheme val="minor"/>
      </rPr>
      <t>none</t>
    </r>
    <r>
      <rPr>
        <sz val="14"/>
        <color theme="1"/>
        <rFont val="Aptos Narrow"/>
        <scheme val="minor"/>
      </rPr>
      <t>" = not benefit or harm)</t>
    </r>
  </si>
  <si>
    <r>
      <rPr>
        <b/>
        <sz val="14"/>
        <color theme="1"/>
        <rFont val="Aptos Narrow"/>
        <scheme val="minor"/>
      </rPr>
      <t>Ratings for placebo/nocebo:</t>
    </r>
    <r>
      <rPr>
        <sz val="14"/>
        <color theme="1"/>
        <rFont val="Aptos Narrow"/>
        <scheme val="minor"/>
      </rPr>
      <t xml:space="preserve">
if patient has (positive) placebo effect ("</t>
    </r>
    <r>
      <rPr>
        <i/>
        <sz val="14"/>
        <color theme="1"/>
        <rFont val="Aptos Narrow"/>
        <scheme val="minor"/>
      </rPr>
      <t>yes</t>
    </r>
    <r>
      <rPr>
        <sz val="14"/>
        <color theme="1"/>
        <rFont val="Aptos Narrow"/>
        <scheme val="minor"/>
      </rPr>
      <t>")</t>
    </r>
  </si>
  <si>
    <r>
      <rPr>
        <b/>
        <sz val="14"/>
        <color theme="1"/>
        <rFont val="Aptos Narrow"/>
        <scheme val="minor"/>
      </rPr>
      <t>Ratings for placebo/nocebo:</t>
    </r>
    <r>
      <rPr>
        <sz val="14"/>
        <color theme="1"/>
        <rFont val="Aptos Narrow"/>
        <scheme val="minor"/>
      </rPr>
      <t xml:space="preserve">
if patient has (negative) nocebo effect ("</t>
    </r>
    <r>
      <rPr>
        <i/>
        <sz val="14"/>
        <color theme="1"/>
        <rFont val="Aptos Narrow"/>
        <scheme val="minor"/>
      </rPr>
      <t>negative(nocebo)</t>
    </r>
    <r>
      <rPr>
        <sz val="14"/>
        <color theme="1"/>
        <rFont val="Aptos Narrow"/>
        <scheme val="minor"/>
      </rPr>
      <t>")</t>
    </r>
  </si>
  <si>
    <r>
      <rPr>
        <b/>
        <sz val="14"/>
        <color theme="1"/>
        <rFont val="Aptos Narrow"/>
        <scheme val="minor"/>
      </rPr>
      <t>Ratings for placebo/nocebo:</t>
    </r>
    <r>
      <rPr>
        <sz val="14"/>
        <color theme="1"/>
        <rFont val="Aptos Narrow"/>
        <scheme val="minor"/>
      </rPr>
      <t xml:space="preserve">
otherwise ("</t>
    </r>
    <r>
      <rPr>
        <i/>
        <sz val="14"/>
        <color theme="1"/>
        <rFont val="Aptos Narrow"/>
        <scheme val="minor"/>
      </rPr>
      <t>none</t>
    </r>
    <r>
      <rPr>
        <sz val="14"/>
        <color theme="1"/>
        <rFont val="Aptos Narrow"/>
        <scheme val="minor"/>
      </rPr>
      <t>" = no placebo/nocebo effect)</t>
    </r>
  </si>
  <si>
    <r>
      <rPr>
        <b/>
        <sz val="14"/>
        <color theme="1"/>
        <rFont val="Aptos Narrow"/>
        <scheme val="minor"/>
      </rPr>
      <t>Rating of side effects:</t>
    </r>
    <r>
      <rPr>
        <sz val="14"/>
        <color theme="1"/>
        <rFont val="Aptos Narrow"/>
        <scheme val="minor"/>
      </rPr>
      <t xml:space="preserve">
if the patient has positive side effects ("</t>
    </r>
    <r>
      <rPr>
        <i/>
        <sz val="14"/>
        <color theme="1"/>
        <rFont val="Aptos Narrow"/>
        <scheme val="minor"/>
      </rPr>
      <t>positive</t>
    </r>
    <r>
      <rPr>
        <sz val="14"/>
        <color theme="1"/>
        <rFont val="Aptos Narrow"/>
        <scheme val="minor"/>
      </rPr>
      <t>")</t>
    </r>
  </si>
  <si>
    <r>
      <rPr>
        <b/>
        <sz val="14"/>
        <color theme="1"/>
        <rFont val="Aptos Narrow"/>
        <scheme val="minor"/>
      </rPr>
      <t>Rating of side effects:</t>
    </r>
    <r>
      <rPr>
        <sz val="14"/>
        <color theme="1"/>
        <rFont val="Aptos Narrow"/>
        <scheme val="minor"/>
      </rPr>
      <t xml:space="preserve">
if patient has negative side effects ("</t>
    </r>
    <r>
      <rPr>
        <i/>
        <sz val="14"/>
        <color theme="1"/>
        <rFont val="Aptos Narrow"/>
        <scheme val="minor"/>
      </rPr>
      <t>negative</t>
    </r>
    <r>
      <rPr>
        <sz val="14"/>
        <color theme="1"/>
        <rFont val="Aptos Narrow"/>
        <scheme val="minor"/>
      </rPr>
      <t>")</t>
    </r>
  </si>
  <si>
    <r>
      <rPr>
        <b/>
        <sz val="14"/>
        <color theme="1"/>
        <rFont val="Aptos Narrow"/>
        <scheme val="minor"/>
      </rPr>
      <t>Rating of side effects:</t>
    </r>
    <r>
      <rPr>
        <sz val="14"/>
        <color theme="1"/>
        <rFont val="Aptos Narrow"/>
        <scheme val="minor"/>
      </rPr>
      <t xml:space="preserve">
otherwise ("</t>
    </r>
    <r>
      <rPr>
        <i/>
        <sz val="14"/>
        <color theme="1"/>
        <rFont val="Aptos Narrow"/>
        <scheme val="minor"/>
      </rPr>
      <t>none</t>
    </r>
    <r>
      <rPr>
        <sz val="14"/>
        <color theme="1"/>
        <rFont val="Aptos Narrow"/>
        <scheme val="minor"/>
      </rPr>
      <t xml:space="preserve">" = no side effects) </t>
    </r>
  </si>
  <si>
    <t>Number of incluuded patients</t>
  </si>
  <si>
    <t>Patients who would follow and participate at the one-size-fits all treatment recommendation</t>
  </si>
  <si>
    <t xml:space="preserve">Patients who would NOT follow and participate at the one-size fits all treatment recommendation  </t>
  </si>
  <si>
    <r>
      <t xml:space="preserve">Patients receive a </t>
    </r>
    <r>
      <rPr>
        <u/>
        <sz val="14"/>
        <color theme="1"/>
        <rFont val="Aptos Narrow (Body)"/>
      </rPr>
      <t>positive outcome prediction</t>
    </r>
    <r>
      <rPr>
        <sz val="14"/>
        <color theme="1"/>
        <rFont val="Aptos Narrow"/>
        <scheme val="minor"/>
      </rPr>
      <t xml:space="preserve"> 
from the personalized  model  </t>
    </r>
  </si>
  <si>
    <r>
      <t xml:space="preserve">Patients receive a </t>
    </r>
    <r>
      <rPr>
        <u/>
        <sz val="14"/>
        <color theme="1"/>
        <rFont val="Aptos Narrow (Body)"/>
      </rPr>
      <t xml:space="preserve">positive outcome prediction </t>
    </r>
    <r>
      <rPr>
        <sz val="14"/>
        <color theme="1"/>
        <rFont val="Aptos Narrow"/>
        <scheme val="minor"/>
      </rPr>
      <t xml:space="preserve">
from the personalized  model  		</t>
    </r>
  </si>
  <si>
    <t>yes(no time wasted)</t>
  </si>
  <si>
    <r>
      <rPr>
        <b/>
        <sz val="14"/>
        <color theme="1"/>
        <rFont val="Aptos Narrow"/>
        <scheme val="minor"/>
      </rPr>
      <t>Rating points for benefit/harm:</t>
    </r>
    <r>
      <rPr>
        <sz val="14"/>
        <color theme="1"/>
        <rFont val="Aptos Narrow"/>
        <scheme val="minor"/>
      </rPr>
      <t xml:space="preserve">
if no longer time was wasted ("</t>
    </r>
    <r>
      <rPr>
        <i/>
        <sz val="14"/>
        <color theme="1"/>
        <rFont val="Aptos Narrow"/>
        <scheme val="minor"/>
      </rPr>
      <t>yes(no time wasted</t>
    </r>
    <r>
      <rPr>
        <sz val="14"/>
        <color theme="1"/>
        <rFont val="Aptos Narrow"/>
        <scheme val="minor"/>
      </rPr>
      <t>)")</t>
    </r>
  </si>
  <si>
    <r>
      <t xml:space="preserve">Patients receive a </t>
    </r>
    <r>
      <rPr>
        <u/>
        <sz val="14"/>
        <color theme="1"/>
        <rFont val="Aptos Narrow (Body)"/>
      </rPr>
      <t xml:space="preserve">negative outcome prediction </t>
    </r>
    <r>
      <rPr>
        <sz val="14"/>
        <color theme="1"/>
        <rFont val="Aptos Narrow"/>
        <scheme val="minor"/>
      </rPr>
      <t xml:space="preserve">
from the personalized  model 	</t>
    </r>
  </si>
  <si>
    <r>
      <t xml:space="preserve">Patients receive a </t>
    </r>
    <r>
      <rPr>
        <u/>
        <sz val="14"/>
        <color theme="1"/>
        <rFont val="Aptos Narrow (Body)"/>
      </rPr>
      <t xml:space="preserve">negative outcome prediction </t>
    </r>
    <r>
      <rPr>
        <sz val="14"/>
        <color theme="1"/>
        <rFont val="Aptos Narrow"/>
        <scheme val="minor"/>
      </rPr>
      <t xml:space="preserve">
from the personalized  model		</t>
    </r>
  </si>
  <si>
    <t xml:space="preserve">Patients participating in the treatment </t>
  </si>
  <si>
    <t xml:space="preserve">Patients NOT participating in the treatment 	</t>
  </si>
  <si>
    <r>
      <t xml:space="preserve">We assume, that </t>
    </r>
    <r>
      <rPr>
        <sz val="14"/>
        <color rgb="FFFF0000"/>
        <rFont val="Aptos Narrow (Body)"/>
      </rPr>
      <t>29/30</t>
    </r>
    <r>
      <rPr>
        <sz val="14"/>
        <color theme="1"/>
        <rFont val="Aptos Narrow"/>
        <scheme val="minor"/>
      </rPr>
      <t xml:space="preserve"> of the patients would follow a positive prediction of the prediction model, if they also wanted to go to the treatment a priori and follow a negative prediction if they also did not want to go to the treatment a priori. 
Further we would assume that a negative prediction can convince </t>
    </r>
    <r>
      <rPr>
        <sz val="14"/>
        <color rgb="FFFF0000"/>
        <rFont val="Aptos Narrow (Body)"/>
      </rPr>
      <t xml:space="preserve">2/3 </t>
    </r>
    <r>
      <rPr>
        <sz val="14"/>
        <color theme="1"/>
        <rFont val="Aptos Narrow"/>
        <scheme val="minor"/>
      </rPr>
      <t xml:space="preserve">of the patients to not go to the treatment, if they initially would have planed to participate at the tretament.
Finally, we assume that a postive prediction would change the mind of (only) </t>
    </r>
    <r>
      <rPr>
        <sz val="14"/>
        <color rgb="FFFF0000"/>
        <rFont val="Aptos Narrow (Body)"/>
      </rPr>
      <t>1/2</t>
    </r>
    <r>
      <rPr>
        <sz val="14"/>
        <color theme="1"/>
        <rFont val="Aptos Narrow"/>
        <scheme val="minor"/>
      </rPr>
      <t xml:space="preserve"> of those who did not want to go to the treatment a priori.</t>
    </r>
  </si>
  <si>
    <r>
      <t xml:space="preserve">The prediction model predics positiv outcomes for about </t>
    </r>
    <r>
      <rPr>
        <sz val="14"/>
        <color rgb="FFFF0000"/>
        <rFont val="Aptos Narrow (Body)"/>
      </rPr>
      <t>3/4</t>
    </r>
    <r>
      <rPr>
        <sz val="14"/>
        <color theme="1"/>
        <rFont val="Aptos Narrow"/>
        <scheme val="minor"/>
      </rPr>
      <t xml:space="preserve"> and negative outcomes for the remaining </t>
    </r>
    <r>
      <rPr>
        <sz val="14"/>
        <color rgb="FFFF0000"/>
        <rFont val="Aptos Narrow (Body)"/>
      </rPr>
      <t>1/4</t>
    </r>
    <r>
      <rPr>
        <sz val="14"/>
        <color theme="1"/>
        <rFont val="Aptos Narrow"/>
        <scheme val="minor"/>
      </rPr>
      <t xml:space="preserve"> of the patients.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</si>
</sst>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??/???"/>
  </numFmts>
  <fonts count="11" x14ac:knownFonts="1">
    <font>
      <sz val="12"/>
      <color theme="1"/>
      <name val="Aptos Narrow"/>
      <family val="2"/>
      <scheme val="minor"/>
    </font>
    <font>
      <sz val="14"/>
      <color theme="1"/>
      <name val="Aptos Narrow"/>
      <scheme val="minor"/>
    </font>
    <font>
      <b/>
      <sz val="14"/>
      <color theme="1"/>
      <name val="Aptos Narrow"/>
      <scheme val="minor"/>
    </font>
    <font>
      <sz val="14"/>
      <color rgb="FFFF0000"/>
      <name val="Aptos Narrow (Body)"/>
    </font>
    <font>
      <sz val="14"/>
      <color rgb="FFFF0000"/>
      <name val="Aptos Narrow"/>
      <scheme val="minor"/>
    </font>
    <font>
      <b/>
      <sz val="24"/>
      <color theme="1"/>
      <name val="Aptos Narrow"/>
      <scheme val="minor"/>
    </font>
    <font>
      <b/>
      <sz val="16"/>
      <color theme="1"/>
      <name val="Aptos Narrow"/>
      <scheme val="minor"/>
    </font>
    <font>
      <sz val="20"/>
      <color theme="1"/>
      <name val="Aptos Narrow (Body)"/>
    </font>
    <font>
      <i/>
      <sz val="14"/>
      <color theme="1"/>
      <name val="Aptos Narrow"/>
      <scheme val="minor"/>
    </font>
    <font>
      <u/>
      <sz val="14"/>
      <color theme="1"/>
      <name val="Aptos Narrow (Body)"/>
    </font>
    <font>
      <b/>
      <sz val="14"/>
      <color rgb="FFFF0000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1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0" borderId="0" xfId="0" applyNumberFormat="1" applyFont="1"/>
    <xf numFmtId="2" fontId="1" fillId="0" borderId="0" xfId="0" applyNumberFormat="1" applyFont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 wrapText="1"/>
    </xf>
    <xf numFmtId="2" fontId="4" fillId="2" borderId="32" xfId="0" applyNumberFormat="1" applyFont="1" applyFill="1" applyBorder="1" applyAlignment="1">
      <alignment horizontal="center" vertical="center" wrapText="1"/>
    </xf>
    <xf numFmtId="2" fontId="4" fillId="2" borderId="33" xfId="0" applyNumberFormat="1" applyFont="1" applyFill="1" applyBorder="1" applyAlignment="1">
      <alignment horizontal="center" vertical="center" wrapText="1"/>
    </xf>
    <xf numFmtId="2" fontId="4" fillId="2" borderId="24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1" fontId="4" fillId="2" borderId="32" xfId="0" applyNumberFormat="1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8" fillId="2" borderId="22" xfId="0" applyNumberFormat="1" applyFont="1" applyFill="1" applyBorder="1" applyAlignment="1">
      <alignment horizontal="center" vertical="center" wrapText="1"/>
    </xf>
    <xf numFmtId="49" fontId="8" fillId="2" borderId="23" xfId="0" applyNumberFormat="1" applyFont="1" applyFill="1" applyBorder="1" applyAlignment="1">
      <alignment horizontal="center" vertical="center" wrapText="1"/>
    </xf>
    <xf numFmtId="49" fontId="8" fillId="2" borderId="3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4" fillId="2" borderId="32" xfId="0" applyNumberFormat="1" applyFont="1" applyFill="1" applyBorder="1" applyAlignment="1">
      <alignment horizontal="center" vertical="center"/>
    </xf>
    <xf numFmtId="164" fontId="4" fillId="2" borderId="29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2" fontId="4" fillId="2" borderId="29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2" fontId="4" fillId="2" borderId="44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 wrapText="1"/>
    </xf>
    <xf numFmtId="2" fontId="10" fillId="0" borderId="3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90CED-4389-3043-A79D-C498ABF32BF8}">
  <dimension ref="A1:R31"/>
  <sheetViews>
    <sheetView tabSelected="1" zoomScale="88" zoomScaleNormal="81" workbookViewId="0">
      <selection activeCell="T12" sqref="T12"/>
    </sheetView>
  </sheetViews>
  <sheetFormatPr baseColWidth="10" defaultRowHeight="19" x14ac:dyDescent="0.25"/>
  <cols>
    <col min="1" max="1" width="15" style="11" customWidth="1"/>
    <col min="2" max="2" width="14.33203125" style="11" customWidth="1"/>
    <col min="3" max="3" width="15.5" style="11" customWidth="1"/>
    <col min="4" max="4" width="15.83203125" style="11" customWidth="1"/>
    <col min="5" max="5" width="17.83203125" style="11" customWidth="1"/>
    <col min="6" max="6" width="15" style="11" customWidth="1"/>
    <col min="7" max="7" width="15.83203125" style="11" customWidth="1"/>
    <col min="8" max="8" width="16" style="11" customWidth="1"/>
    <col min="9" max="9" width="15.5" style="11" customWidth="1"/>
    <col min="10" max="10" width="14" style="11" customWidth="1"/>
    <col min="11" max="11" width="14.83203125" style="11" customWidth="1"/>
    <col min="12" max="13" width="17.5" style="11" customWidth="1"/>
    <col min="14" max="14" width="17.83203125" style="11" customWidth="1"/>
    <col min="15" max="15" width="18" style="11" customWidth="1"/>
    <col min="16" max="16" width="19.1640625" style="11" customWidth="1"/>
    <col min="17" max="17" width="63.6640625" style="3" customWidth="1"/>
    <col min="18" max="18" width="32.6640625" style="7" customWidth="1"/>
    <col min="19" max="16384" width="10.83203125" style="1"/>
  </cols>
  <sheetData>
    <row r="1" spans="1:18" ht="73" customHeight="1" thickBot="1" x14ac:dyDescent="0.3">
      <c r="A1" s="65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68" t="s">
        <v>22</v>
      </c>
      <c r="R1" s="69"/>
    </row>
    <row r="2" spans="1:18" ht="21" thickBot="1" x14ac:dyDescent="0.3">
      <c r="A2" s="36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4" t="s">
        <v>6</v>
      </c>
      <c r="R2" s="22" t="s">
        <v>14</v>
      </c>
    </row>
    <row r="3" spans="1:18" ht="21" thickBot="1" x14ac:dyDescent="0.3">
      <c r="A3" s="42">
        <f>R3</f>
        <v>1000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5" t="s">
        <v>38</v>
      </c>
      <c r="R3" s="23">
        <v>1000</v>
      </c>
    </row>
    <row r="4" spans="1:18" ht="20" thickBot="1" x14ac:dyDescent="0.3">
      <c r="A4" s="36" t="s">
        <v>39</v>
      </c>
      <c r="B4" s="37"/>
      <c r="C4" s="37"/>
      <c r="D4" s="37"/>
      <c r="E4" s="37"/>
      <c r="F4" s="37"/>
      <c r="G4" s="37"/>
      <c r="H4" s="38"/>
      <c r="I4" s="36" t="s">
        <v>40</v>
      </c>
      <c r="J4" s="37"/>
      <c r="K4" s="37"/>
      <c r="L4" s="37"/>
      <c r="M4" s="37"/>
      <c r="N4" s="37"/>
      <c r="O4" s="37"/>
      <c r="P4" s="37"/>
      <c r="Q4" s="51" t="s">
        <v>12</v>
      </c>
      <c r="R4" s="46">
        <v>0.5</v>
      </c>
    </row>
    <row r="5" spans="1:18" ht="20" thickBot="1" x14ac:dyDescent="0.3">
      <c r="A5" s="39">
        <f>ROUND(A3*(R4), 0)</f>
        <v>500</v>
      </c>
      <c r="B5" s="40"/>
      <c r="C5" s="40"/>
      <c r="D5" s="40"/>
      <c r="E5" s="40"/>
      <c r="F5" s="40"/>
      <c r="G5" s="40"/>
      <c r="H5" s="41"/>
      <c r="I5" s="39">
        <f>A3-A5</f>
        <v>500</v>
      </c>
      <c r="J5" s="40"/>
      <c r="K5" s="40"/>
      <c r="L5" s="40"/>
      <c r="M5" s="40"/>
      <c r="N5" s="40"/>
      <c r="O5" s="40"/>
      <c r="P5" s="40"/>
      <c r="Q5" s="51"/>
      <c r="R5" s="46"/>
    </row>
    <row r="6" spans="1:18" ht="45" customHeight="1" thickBot="1" x14ac:dyDescent="0.3">
      <c r="A6" s="43" t="s">
        <v>41</v>
      </c>
      <c r="B6" s="45"/>
      <c r="C6" s="45"/>
      <c r="D6" s="44"/>
      <c r="E6" s="43" t="s">
        <v>45</v>
      </c>
      <c r="F6" s="37"/>
      <c r="G6" s="37"/>
      <c r="H6" s="38"/>
      <c r="I6" s="43" t="s">
        <v>42</v>
      </c>
      <c r="J6" s="37"/>
      <c r="K6" s="37"/>
      <c r="L6" s="38"/>
      <c r="M6" s="43" t="s">
        <v>46</v>
      </c>
      <c r="N6" s="37"/>
      <c r="O6" s="37"/>
      <c r="P6" s="38"/>
      <c r="Q6" s="51" t="s">
        <v>50</v>
      </c>
      <c r="R6" s="46">
        <v>0.75</v>
      </c>
    </row>
    <row r="7" spans="1:18" ht="20" thickBot="1" x14ac:dyDescent="0.3">
      <c r="A7" s="39">
        <f>ROUND(A5*(R6), 0)</f>
        <v>375</v>
      </c>
      <c r="B7" s="40"/>
      <c r="C7" s="40"/>
      <c r="D7" s="41"/>
      <c r="E7" s="39">
        <f>A5-A7</f>
        <v>125</v>
      </c>
      <c r="F7" s="40"/>
      <c r="G7" s="40"/>
      <c r="H7" s="41"/>
      <c r="I7" s="39">
        <f>ROUND(I5*(R6), 0)</f>
        <v>375</v>
      </c>
      <c r="J7" s="40"/>
      <c r="K7" s="40"/>
      <c r="L7" s="41"/>
      <c r="M7" s="39">
        <f>I5-I7</f>
        <v>125</v>
      </c>
      <c r="N7" s="40"/>
      <c r="O7" s="40"/>
      <c r="P7" s="40"/>
      <c r="Q7" s="51"/>
      <c r="R7" s="46"/>
    </row>
    <row r="8" spans="1:18" ht="46" customHeight="1" thickBot="1" x14ac:dyDescent="0.3">
      <c r="A8" s="43" t="s">
        <v>47</v>
      </c>
      <c r="B8" s="44"/>
      <c r="C8" s="43" t="s">
        <v>48</v>
      </c>
      <c r="D8" s="44"/>
      <c r="E8" s="43" t="s">
        <v>47</v>
      </c>
      <c r="F8" s="44"/>
      <c r="G8" s="43" t="s">
        <v>48</v>
      </c>
      <c r="H8" s="44"/>
      <c r="I8" s="43" t="s">
        <v>47</v>
      </c>
      <c r="J8" s="44"/>
      <c r="K8" s="43" t="s">
        <v>48</v>
      </c>
      <c r="L8" s="44"/>
      <c r="M8" s="43" t="s">
        <v>47</v>
      </c>
      <c r="N8" s="44"/>
      <c r="O8" s="43" t="s">
        <v>48</v>
      </c>
      <c r="P8" s="44"/>
      <c r="Q8" s="51" t="s">
        <v>49</v>
      </c>
      <c r="R8" s="24">
        <v>0.96666666666666667</v>
      </c>
    </row>
    <row r="9" spans="1:18" ht="46" customHeight="1" thickBot="1" x14ac:dyDescent="0.3">
      <c r="A9" s="83">
        <f>ROUND(A7*(R8),0)</f>
        <v>363</v>
      </c>
      <c r="B9" s="84"/>
      <c r="C9" s="83">
        <f>A7-A9</f>
        <v>12</v>
      </c>
      <c r="D9" s="84"/>
      <c r="E9" s="83">
        <f>E7-G9</f>
        <v>42</v>
      </c>
      <c r="F9" s="84"/>
      <c r="G9" s="83">
        <f>ROUND(E7*(R9),0)</f>
        <v>83</v>
      </c>
      <c r="H9" s="84"/>
      <c r="I9" s="83">
        <f>ROUND(I7*(R10),0)</f>
        <v>188</v>
      </c>
      <c r="J9" s="84"/>
      <c r="K9" s="83">
        <f>I7-I9</f>
        <v>187</v>
      </c>
      <c r="L9" s="84"/>
      <c r="M9" s="83">
        <f>M7-O9</f>
        <v>4</v>
      </c>
      <c r="N9" s="84"/>
      <c r="O9" s="83">
        <f>ROUND(M7*(R8),0)</f>
        <v>121</v>
      </c>
      <c r="P9" s="84"/>
      <c r="Q9" s="51"/>
      <c r="R9" s="24">
        <v>0.66666666666666663</v>
      </c>
    </row>
    <row r="10" spans="1:18" ht="152" customHeight="1" thickBot="1" x14ac:dyDescent="0.3">
      <c r="A10" s="39"/>
      <c r="B10" s="41"/>
      <c r="C10" s="39"/>
      <c r="D10" s="41"/>
      <c r="E10" s="39"/>
      <c r="F10" s="41"/>
      <c r="G10" s="39"/>
      <c r="H10" s="41"/>
      <c r="I10" s="39"/>
      <c r="J10" s="41"/>
      <c r="K10" s="39"/>
      <c r="L10" s="41"/>
      <c r="M10" s="39"/>
      <c r="N10" s="41"/>
      <c r="O10" s="39"/>
      <c r="P10" s="41"/>
      <c r="Q10" s="51"/>
      <c r="R10" s="24">
        <v>0.5</v>
      </c>
    </row>
    <row r="11" spans="1:18" ht="75" customHeight="1" thickBot="1" x14ac:dyDescent="0.3">
      <c r="A11" s="8" t="s">
        <v>1</v>
      </c>
      <c r="B11" s="8" t="s">
        <v>0</v>
      </c>
      <c r="C11" s="8" t="s">
        <v>10</v>
      </c>
      <c r="D11" s="8" t="s">
        <v>11</v>
      </c>
      <c r="E11" s="8" t="s">
        <v>1</v>
      </c>
      <c r="F11" s="8" t="s">
        <v>0</v>
      </c>
      <c r="G11" s="8" t="s">
        <v>10</v>
      </c>
      <c r="H11" s="8" t="s">
        <v>11</v>
      </c>
      <c r="I11" s="8" t="s">
        <v>1</v>
      </c>
      <c r="J11" s="8" t="s">
        <v>0</v>
      </c>
      <c r="K11" s="8" t="s">
        <v>10</v>
      </c>
      <c r="L11" s="8" t="s">
        <v>11</v>
      </c>
      <c r="M11" s="8" t="s">
        <v>1</v>
      </c>
      <c r="N11" s="8" t="s">
        <v>0</v>
      </c>
      <c r="O11" s="8" t="s">
        <v>10</v>
      </c>
      <c r="P11" s="8" t="s">
        <v>11</v>
      </c>
      <c r="Q11" s="51" t="s">
        <v>13</v>
      </c>
      <c r="R11" s="46">
        <v>0.6</v>
      </c>
    </row>
    <row r="12" spans="1:18" ht="55" customHeight="1" thickBot="1" x14ac:dyDescent="0.3">
      <c r="A12" s="14">
        <f>ROUND(A9*(R11),0)</f>
        <v>218</v>
      </c>
      <c r="B12" s="14">
        <f>A9-A12</f>
        <v>145</v>
      </c>
      <c r="C12" s="14">
        <f>ROUND(C9*(R11),0)</f>
        <v>7</v>
      </c>
      <c r="D12" s="14">
        <f>C9-C12</f>
        <v>5</v>
      </c>
      <c r="E12" s="14">
        <f>E9-F12</f>
        <v>17</v>
      </c>
      <c r="F12" s="14">
        <f>ROUND(E9*(R11),0)</f>
        <v>25</v>
      </c>
      <c r="G12" s="14">
        <f>G9-H12</f>
        <v>33</v>
      </c>
      <c r="H12" s="14">
        <f>ROUND(G9*(R11),0)</f>
        <v>50</v>
      </c>
      <c r="I12" s="14">
        <f>ROUND(I9*(R11),0)</f>
        <v>113</v>
      </c>
      <c r="J12" s="14">
        <f>I9-I12</f>
        <v>75</v>
      </c>
      <c r="K12" s="14">
        <f>ROUND(K9*(R11),0)</f>
        <v>112</v>
      </c>
      <c r="L12" s="14">
        <f>K9-K12</f>
        <v>75</v>
      </c>
      <c r="M12" s="14">
        <f>M9-N12</f>
        <v>2</v>
      </c>
      <c r="N12" s="14">
        <f>ROUND(M9*(R11),0)</f>
        <v>2</v>
      </c>
      <c r="O12" s="14">
        <f>O9-P12</f>
        <v>48</v>
      </c>
      <c r="P12" s="21">
        <f>ROUND(O9*(R11),0)</f>
        <v>73</v>
      </c>
      <c r="Q12" s="52"/>
      <c r="R12" s="47"/>
    </row>
    <row r="13" spans="1:18" s="6" customFormat="1" ht="55" customHeight="1" x14ac:dyDescent="0.25">
      <c r="A13" s="30" t="s">
        <v>15</v>
      </c>
      <c r="B13" s="31" t="s">
        <v>15</v>
      </c>
      <c r="C13" s="31" t="s">
        <v>18</v>
      </c>
      <c r="D13" s="31" t="s">
        <v>43</v>
      </c>
      <c r="E13" s="31" t="s">
        <v>15</v>
      </c>
      <c r="F13" s="31" t="s">
        <v>15</v>
      </c>
      <c r="G13" s="31" t="s">
        <v>18</v>
      </c>
      <c r="H13" s="31" t="s">
        <v>43</v>
      </c>
      <c r="I13" s="31" t="s">
        <v>16</v>
      </c>
      <c r="J13" s="31" t="s">
        <v>21</v>
      </c>
      <c r="K13" s="31" t="s">
        <v>15</v>
      </c>
      <c r="L13" s="31" t="s">
        <v>15</v>
      </c>
      <c r="M13" s="31" t="s">
        <v>16</v>
      </c>
      <c r="N13" s="31" t="s">
        <v>21</v>
      </c>
      <c r="O13" s="31" t="s">
        <v>15</v>
      </c>
      <c r="P13" s="32" t="s">
        <v>15</v>
      </c>
      <c r="Q13" s="25" t="s">
        <v>25</v>
      </c>
      <c r="R13" s="85" t="s">
        <v>24</v>
      </c>
    </row>
    <row r="14" spans="1:18" ht="55" customHeight="1" x14ac:dyDescent="0.25">
      <c r="A14" s="33" t="s">
        <v>16</v>
      </c>
      <c r="B14" s="34" t="s">
        <v>16</v>
      </c>
      <c r="C14" s="34" t="s">
        <v>15</v>
      </c>
      <c r="D14" s="34" t="s">
        <v>15</v>
      </c>
      <c r="E14" s="34" t="s">
        <v>19</v>
      </c>
      <c r="F14" s="34" t="s">
        <v>15</v>
      </c>
      <c r="G14" s="34" t="s">
        <v>15</v>
      </c>
      <c r="H14" s="34" t="s">
        <v>15</v>
      </c>
      <c r="I14" s="34" t="s">
        <v>16</v>
      </c>
      <c r="J14" s="34" t="s">
        <v>16</v>
      </c>
      <c r="K14" s="34" t="s">
        <v>15</v>
      </c>
      <c r="L14" s="34" t="s">
        <v>15</v>
      </c>
      <c r="M14" s="34" t="s">
        <v>19</v>
      </c>
      <c r="N14" s="34" t="s">
        <v>15</v>
      </c>
      <c r="O14" s="34" t="s">
        <v>15</v>
      </c>
      <c r="P14" s="35" t="s">
        <v>15</v>
      </c>
      <c r="Q14" s="26" t="s">
        <v>26</v>
      </c>
      <c r="R14" s="86"/>
    </row>
    <row r="15" spans="1:18" ht="55" customHeight="1" thickBot="1" x14ac:dyDescent="0.3">
      <c r="A15" s="75" t="s">
        <v>15</v>
      </c>
      <c r="B15" s="76" t="s">
        <v>15</v>
      </c>
      <c r="C15" s="76" t="s">
        <v>17</v>
      </c>
      <c r="D15" s="76" t="s">
        <v>17</v>
      </c>
      <c r="E15" s="76" t="s">
        <v>15</v>
      </c>
      <c r="F15" s="76" t="s">
        <v>15</v>
      </c>
      <c r="G15" s="76" t="s">
        <v>17</v>
      </c>
      <c r="H15" s="76" t="s">
        <v>17</v>
      </c>
      <c r="I15" s="76" t="s">
        <v>20</v>
      </c>
      <c r="J15" s="76" t="s">
        <v>20</v>
      </c>
      <c r="K15" s="76" t="s">
        <v>15</v>
      </c>
      <c r="L15" s="76" t="s">
        <v>15</v>
      </c>
      <c r="M15" s="76" t="s">
        <v>20</v>
      </c>
      <c r="N15" s="76" t="s">
        <v>20</v>
      </c>
      <c r="O15" s="76" t="s">
        <v>15</v>
      </c>
      <c r="P15" s="77" t="s">
        <v>15</v>
      </c>
      <c r="Q15" s="70" t="s">
        <v>27</v>
      </c>
      <c r="R15" s="86"/>
    </row>
    <row r="16" spans="1:18" ht="46" customHeight="1" x14ac:dyDescent="0.25">
      <c r="A16" s="62" cm="1">
        <f t="array" ref="A16">_xlfn.SWITCH(A13, "none", $R$20, "negative(harm)", $R$17, "negative(time wasted)", $R$18, "yes", $R$16, "yes(no time wasted)", $R$19, "")</f>
        <v>0</v>
      </c>
      <c r="B16" s="56" cm="1">
        <f t="array" ref="B16">_xlfn.SWITCH(B13, "none", $R$20, "negative(harm)", $R$17, "negative(time wasted)", $R$18, "yes", $R$16, "yes(no time wasted)", $R$19, "")</f>
        <v>0</v>
      </c>
      <c r="C16" s="56" cm="1">
        <f t="array" ref="C16">_xlfn.SWITCH(C13, "none", $R$20, "negative(harm)", $R$17, "negative(time wasted)", $R$18, "yes", $R$16, "yes(no time wasted)", $R$19, "")</f>
        <v>-3</v>
      </c>
      <c r="D16" s="56" cm="1">
        <f t="array" ref="D16">_xlfn.SWITCH(D13, "none", $R$20, "negative(harm)", $R$17, "negative(time wasted)", $R$18, "yes", $R$16, "yes(no time wasted)", $R$19, "")</f>
        <v>1</v>
      </c>
      <c r="E16" s="56" cm="1">
        <f t="array" ref="E16">_xlfn.SWITCH(E13, "none", $R$20, "negative(harm)", $R$17, "negative(time wasted)", $R$18, "yes", $R$16, "yes(no time wasted)", $R$19, "")</f>
        <v>0</v>
      </c>
      <c r="F16" s="56" cm="1">
        <f t="array" ref="F16">_xlfn.SWITCH(F13, "none", $R$20, "negative(harm)", $R$17, "negative(time wasted)", $R$18, "yes", $R$16, "yes(no time wasted)", $R$19, "")</f>
        <v>0</v>
      </c>
      <c r="G16" s="56" cm="1">
        <f t="array" ref="G16">_xlfn.SWITCH(G13, "none", $R$20, "negative(harm)", $R$17, "negative(time wasted)", $R$18, "yes", $R$16, "yes(no time wasted)", $R$19, "")</f>
        <v>-3</v>
      </c>
      <c r="H16" s="56" cm="1">
        <f t="array" ref="H16">_xlfn.SWITCH(H13, "none", $R$20, "negative(harm)", $R$17, "negative(time wasted)", $R$18, "yes", $R$16, "yes(no time wasted)", $R$19, "")</f>
        <v>1</v>
      </c>
      <c r="I16" s="56" cm="1">
        <f t="array" ref="I16">_xlfn.SWITCH(I13, "none", $R$20, "negative(harm)", $R$17, "negative(time wasted)", $R$18, "yes", $R$16, "yes(no time wasted)", $R$19, "")</f>
        <v>3</v>
      </c>
      <c r="J16" s="56" cm="1">
        <f t="array" ref="J16">_xlfn.SWITCH(J13, "none", $R$20, "negative(harm)", $R$17, "negative(time wasted)", $R$18, "yes", $R$16, "yes(no time wasted)", $R$19, "")</f>
        <v>-1</v>
      </c>
      <c r="K16" s="56" cm="1">
        <f t="array" ref="K16">_xlfn.SWITCH(K13, "none", $R$20, "negative(harm)", $R$17, "negative(time wasted)", $R$18, "yes", $R$16, "yes(no time wasted)", $R$19, "")</f>
        <v>0</v>
      </c>
      <c r="L16" s="56" cm="1">
        <f t="array" ref="L16">_xlfn.SWITCH(L13, "none", $R$20, "negative(harm)", $R$17, "negative(time wasted)", $R$18, "yes", $R$16, "yes(no time wasted)", $R$19, "")</f>
        <v>0</v>
      </c>
      <c r="M16" s="56" cm="1">
        <f t="array" ref="M16">_xlfn.SWITCH(M13, "none", $R$20, "negative(harm)", $R$17, "negative(time wasted)", $R$18, "yes", $R$16, "yes(no time wasted)", $R$19, "")</f>
        <v>3</v>
      </c>
      <c r="N16" s="56" cm="1">
        <f t="array" ref="N16">_xlfn.SWITCH(N13, "none", $R$20, "negative(harm)", $R$17, "negative(time wasted)", $R$18, "yes", $R$16, "yes(no time wasted)", $R$19, "")</f>
        <v>-1</v>
      </c>
      <c r="O16" s="56" cm="1">
        <f t="array" ref="O16">_xlfn.SWITCH(O13, "none", $R$20, "negative(harm)", $R$17, "negative(time wasted)", $R$18, "yes", $R$16, "yes(no time wasted)", $R$19, "")</f>
        <v>0</v>
      </c>
      <c r="P16" s="56" cm="1">
        <f t="array" ref="P16">_xlfn.SWITCH(P13, "none", $R$20, "negative(harm)", $R$17, "negative(time wasted)", $R$18, "yes", $R$16, "yes(no time wasted)", $R$19, "")</f>
        <v>0</v>
      </c>
      <c r="Q16" s="72" t="s">
        <v>28</v>
      </c>
      <c r="R16" s="15">
        <v>3</v>
      </c>
    </row>
    <row r="17" spans="1:18" ht="49" customHeight="1" x14ac:dyDescent="0.25">
      <c r="A17" s="63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73" t="s">
        <v>29</v>
      </c>
      <c r="R17" s="16">
        <v>-3</v>
      </c>
    </row>
    <row r="18" spans="1:18" ht="51" customHeight="1" x14ac:dyDescent="0.25">
      <c r="A18" s="63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73" t="s">
        <v>30</v>
      </c>
      <c r="R18" s="16">
        <v>-1</v>
      </c>
    </row>
    <row r="19" spans="1:18" ht="51" customHeight="1" x14ac:dyDescent="0.25">
      <c r="A19" s="63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73" t="s">
        <v>44</v>
      </c>
      <c r="R19" s="71">
        <v>1</v>
      </c>
    </row>
    <row r="20" spans="1:18" ht="51" customHeight="1" thickBot="1" x14ac:dyDescent="0.3">
      <c r="A20" s="64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74" t="s">
        <v>31</v>
      </c>
      <c r="R20" s="17">
        <v>0</v>
      </c>
    </row>
    <row r="21" spans="1:18" ht="40" x14ac:dyDescent="0.25">
      <c r="A21" s="78" cm="1">
        <f t="array" ref="A21">_xlfn.SWITCH(A14, "none", $R$23, "negative(nocebo)", $R$22, "yes", $R$21, "")</f>
        <v>1</v>
      </c>
      <c r="B21" s="79" cm="1">
        <f t="array" ref="B21">_xlfn.SWITCH(B14, "none", $R$23, "negative(nocebo)", $R$22, "yes", $R$21, "")</f>
        <v>1</v>
      </c>
      <c r="C21" s="79" cm="1">
        <f t="array" ref="C21">_xlfn.SWITCH(C14, "none", $R$23, "negative(nocebo)", $R$22, "yes", $R$21, "")</f>
        <v>0</v>
      </c>
      <c r="D21" s="79" cm="1">
        <f t="array" ref="D21">_xlfn.SWITCH(D14, "none", $R$23, "negative(nocebo)", $R$22, "yes", $R$21, "")</f>
        <v>0</v>
      </c>
      <c r="E21" s="79" cm="1">
        <f t="array" ref="E21">_xlfn.SWITCH(E14, "none", $R$23, "negative(nocebo)", $R$22, "yes", $R$21, "")</f>
        <v>-1</v>
      </c>
      <c r="F21" s="79" cm="1">
        <f t="array" ref="F21">_xlfn.SWITCH(F14, "none", $R$23, "negative(nocebo)", $R$22, "yes", $R$21, "")</f>
        <v>0</v>
      </c>
      <c r="G21" s="79" cm="1">
        <f t="array" ref="G21">_xlfn.SWITCH(G14, "none", $R$23, "negative(nocebo)", $R$22, "yes", $R$21, "")</f>
        <v>0</v>
      </c>
      <c r="H21" s="79" cm="1">
        <f t="array" ref="H21">_xlfn.SWITCH(H14, "none", $R$23, "negative(nocebo)", $R$22, "yes", $R$21, "")</f>
        <v>0</v>
      </c>
      <c r="I21" s="79" cm="1">
        <f t="array" ref="I21">_xlfn.SWITCH(I14, "none", $R$23, "negative(nocebo)", $R$22, "yes", $R$21, "")</f>
        <v>1</v>
      </c>
      <c r="J21" s="79" cm="1">
        <f t="array" ref="J21">_xlfn.SWITCH(J14, "none", $R$23, "negative(nocebo)", $R$22, "yes", $R$21, "")</f>
        <v>1</v>
      </c>
      <c r="K21" s="79" cm="1">
        <f t="array" ref="K21">_xlfn.SWITCH(K14, "none", $R$23, "negative(nocebo)", $R$22, "yes", $R$21, "")</f>
        <v>0</v>
      </c>
      <c r="L21" s="79" cm="1">
        <f t="array" ref="L21">_xlfn.SWITCH(L14, "none", $R$23, "negative(nocebo)", $R$22, "yes", $R$21, "")</f>
        <v>0</v>
      </c>
      <c r="M21" s="79" cm="1">
        <f t="array" ref="M21">_xlfn.SWITCH(M14, "none", $R$23, "negative(nocebo)", $R$22, "yes", $R$21, "")</f>
        <v>-1</v>
      </c>
      <c r="N21" s="79" cm="1">
        <f t="array" ref="N21">_xlfn.SWITCH(N14, "none", $R$23, "negative(nocebo)", $R$22, "yes", $R$21, "")</f>
        <v>0</v>
      </c>
      <c r="O21" s="79" cm="1">
        <f t="array" ref="O21">_xlfn.SWITCH(O14, "none", $R$23, "negative(nocebo)", $R$22, "yes", $R$21, "")</f>
        <v>0</v>
      </c>
      <c r="P21" s="80" cm="1">
        <f t="array" ref="P21">_xlfn.SWITCH(P14, "none", $R$23, "negative(nocebo)", $R$22, "yes", $R$21, "")</f>
        <v>0</v>
      </c>
      <c r="Q21" s="81" t="s">
        <v>32</v>
      </c>
      <c r="R21" s="82">
        <v>1</v>
      </c>
    </row>
    <row r="22" spans="1:18" ht="40" x14ac:dyDescent="0.25">
      <c r="A22" s="63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60"/>
      <c r="Q22" s="26" t="s">
        <v>33</v>
      </c>
      <c r="R22" s="19">
        <v>-1</v>
      </c>
    </row>
    <row r="23" spans="1:18" ht="47" customHeight="1" thickBot="1" x14ac:dyDescent="0.3">
      <c r="A23" s="64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61"/>
      <c r="Q23" s="27" t="s">
        <v>34</v>
      </c>
      <c r="R23" s="20">
        <v>0</v>
      </c>
    </row>
    <row r="24" spans="1:18" ht="43" customHeight="1" x14ac:dyDescent="0.25">
      <c r="A24" s="62" cm="1">
        <f t="array" ref="A24">_xlfn.SWITCH(A15, "none", $R$26, "negative",$R$25, "positive", $R$24, "")</f>
        <v>0</v>
      </c>
      <c r="B24" s="56" cm="1">
        <f t="array" ref="B24">_xlfn.SWITCH(B15, "none", $R$26, "negative",$R$25, "positive", $R$24, "")</f>
        <v>0</v>
      </c>
      <c r="C24" s="56" cm="1">
        <f t="array" ref="C24">_xlfn.SWITCH(C15, "none", $R$26, "negative",$R$25, "positive", $R$24, "")</f>
        <v>-1</v>
      </c>
      <c r="D24" s="56" cm="1">
        <f t="array" ref="D24">_xlfn.SWITCH(D15, "none", $R$26, "negative",$R$25, "positive", $R$24, "")</f>
        <v>-1</v>
      </c>
      <c r="E24" s="56" cm="1">
        <f t="array" ref="E24">_xlfn.SWITCH(E15, "none", $R$26, "negative",$R$25, "positive", $R$24, "")</f>
        <v>0</v>
      </c>
      <c r="F24" s="56" cm="1">
        <f t="array" ref="F24">_xlfn.SWITCH(F15, "none", $R$26, "negative",$R$25, "positive", $R$24, "")</f>
        <v>0</v>
      </c>
      <c r="G24" s="56" cm="1">
        <f t="array" ref="G24">_xlfn.SWITCH(G15, "none", $R$26, "negative",$R$25, "positive", $R$24, "")</f>
        <v>-1</v>
      </c>
      <c r="H24" s="56" cm="1">
        <f t="array" ref="H24">_xlfn.SWITCH(H15, "none", $R$26, "negative",$R$25, "positive", $R$24, "")</f>
        <v>-1</v>
      </c>
      <c r="I24" s="56" cm="1">
        <f t="array" ref="I24">_xlfn.SWITCH(I15, "none", $R$26, "negative",$R$25, "positive", $R$24, "")</f>
        <v>1</v>
      </c>
      <c r="J24" s="56" cm="1">
        <f t="array" ref="J24">_xlfn.SWITCH(J15, "none", $R$26, "negative",$R$25, "positive", $R$24, "")</f>
        <v>1</v>
      </c>
      <c r="K24" s="56" cm="1">
        <f t="array" ref="K24">_xlfn.SWITCH(K15, "none", $R$26, "negative",$R$25, "positive", $R$24, "")</f>
        <v>0</v>
      </c>
      <c r="L24" s="56" cm="1">
        <f t="array" ref="L24">_xlfn.SWITCH(L15, "none", $R$26, "negative",$R$25, "positive", $R$24, "")</f>
        <v>0</v>
      </c>
      <c r="M24" s="56" cm="1">
        <f t="array" ref="M24">_xlfn.SWITCH(M15, "none", $R$26, "negative",$R$25, "positive", $R$24, "")</f>
        <v>1</v>
      </c>
      <c r="N24" s="56" cm="1">
        <f t="array" ref="N24">_xlfn.SWITCH(N15, "none", $R$26, "negative",$R$25, "positive", $R$24, "")</f>
        <v>1</v>
      </c>
      <c r="O24" s="56" cm="1">
        <f t="array" ref="O24">_xlfn.SWITCH(O15, "none", $R$26, "negative",$R$25, "positive", $R$24, "")</f>
        <v>0</v>
      </c>
      <c r="P24" s="59" cm="1">
        <f t="array" ref="P24">_xlfn.SWITCH(P15, "none", $R$26, "negative",$R$25, "positive", $R$24, "")</f>
        <v>0</v>
      </c>
      <c r="Q24" s="28" t="s">
        <v>35</v>
      </c>
      <c r="R24" s="18">
        <v>1</v>
      </c>
    </row>
    <row r="25" spans="1:18" ht="42" customHeight="1" x14ac:dyDescent="0.25">
      <c r="A25" s="63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60"/>
      <c r="Q25" s="26" t="s">
        <v>36</v>
      </c>
      <c r="R25" s="19">
        <v>-1</v>
      </c>
    </row>
    <row r="26" spans="1:18" ht="45" customHeight="1" thickBot="1" x14ac:dyDescent="0.3">
      <c r="A26" s="64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61"/>
      <c r="Q26" s="27" t="s">
        <v>37</v>
      </c>
      <c r="R26" s="20">
        <v>0</v>
      </c>
    </row>
    <row r="27" spans="1:18" ht="21" thickBot="1" x14ac:dyDescent="0.3">
      <c r="A27" s="13">
        <f>SUM(A16:A26)</f>
        <v>1</v>
      </c>
      <c r="B27" s="13">
        <f t="shared" ref="B27:P27" si="0">SUM(B16:B26)</f>
        <v>1</v>
      </c>
      <c r="C27" s="13">
        <f t="shared" si="0"/>
        <v>-4</v>
      </c>
      <c r="D27" s="13">
        <f t="shared" si="0"/>
        <v>0</v>
      </c>
      <c r="E27" s="13">
        <f t="shared" si="0"/>
        <v>-1</v>
      </c>
      <c r="F27" s="13">
        <f t="shared" si="0"/>
        <v>0</v>
      </c>
      <c r="G27" s="13">
        <f t="shared" si="0"/>
        <v>-4</v>
      </c>
      <c r="H27" s="13">
        <f t="shared" si="0"/>
        <v>0</v>
      </c>
      <c r="I27" s="13">
        <f t="shared" si="0"/>
        <v>5</v>
      </c>
      <c r="J27" s="13">
        <f t="shared" si="0"/>
        <v>1</v>
      </c>
      <c r="K27" s="13">
        <f t="shared" si="0"/>
        <v>0</v>
      </c>
      <c r="L27" s="13">
        <f t="shared" si="0"/>
        <v>0</v>
      </c>
      <c r="M27" s="13">
        <f t="shared" si="0"/>
        <v>3</v>
      </c>
      <c r="N27" s="13">
        <f t="shared" si="0"/>
        <v>0</v>
      </c>
      <c r="O27" s="13">
        <f t="shared" si="0"/>
        <v>0</v>
      </c>
      <c r="P27" s="13">
        <f t="shared" si="0"/>
        <v>0</v>
      </c>
      <c r="Q27" s="29" t="s">
        <v>3</v>
      </c>
    </row>
    <row r="28" spans="1:18" ht="27" customHeight="1" thickBot="1" x14ac:dyDescent="0.3">
      <c r="A28" s="9">
        <f t="shared" ref="A28:P28" si="1">A27*A12</f>
        <v>218</v>
      </c>
      <c r="B28" s="9">
        <f t="shared" si="1"/>
        <v>145</v>
      </c>
      <c r="C28" s="9">
        <f t="shared" si="1"/>
        <v>-28</v>
      </c>
      <c r="D28" s="9">
        <f t="shared" si="1"/>
        <v>0</v>
      </c>
      <c r="E28" s="9">
        <f t="shared" si="1"/>
        <v>-17</v>
      </c>
      <c r="F28" s="9">
        <f t="shared" si="1"/>
        <v>0</v>
      </c>
      <c r="G28" s="9">
        <f t="shared" si="1"/>
        <v>-132</v>
      </c>
      <c r="H28" s="9">
        <f t="shared" si="1"/>
        <v>0</v>
      </c>
      <c r="I28" s="9">
        <f t="shared" si="1"/>
        <v>565</v>
      </c>
      <c r="J28" s="9">
        <f t="shared" si="1"/>
        <v>75</v>
      </c>
      <c r="K28" s="9">
        <f t="shared" si="1"/>
        <v>0</v>
      </c>
      <c r="L28" s="9">
        <f t="shared" si="1"/>
        <v>0</v>
      </c>
      <c r="M28" s="9">
        <f t="shared" si="1"/>
        <v>6</v>
      </c>
      <c r="N28" s="9">
        <f t="shared" si="1"/>
        <v>0</v>
      </c>
      <c r="O28" s="9">
        <f t="shared" si="1"/>
        <v>0</v>
      </c>
      <c r="P28" s="10">
        <f t="shared" si="1"/>
        <v>0</v>
      </c>
      <c r="Q28" s="2" t="s">
        <v>4</v>
      </c>
    </row>
    <row r="29" spans="1:18" ht="21" thickBot="1" x14ac:dyDescent="0.3">
      <c r="A29" s="53">
        <f>SUM(A28:P28)</f>
        <v>832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5"/>
      <c r="Q29" s="2" t="s">
        <v>7</v>
      </c>
    </row>
    <row r="30" spans="1:18" ht="21" thickBot="1" x14ac:dyDescent="0.3">
      <c r="A30" s="48">
        <f>A29/A3</f>
        <v>0.83199999999999996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  <c r="Q30" s="2" t="s">
        <v>8</v>
      </c>
    </row>
    <row r="31" spans="1:18" ht="61" thickBot="1" x14ac:dyDescent="0.3">
      <c r="O31" s="12" t="s">
        <v>5</v>
      </c>
      <c r="P31" s="12" t="str">
        <f>IF(A30&gt;0, "yes", "no")</f>
        <v>yes</v>
      </c>
      <c r="Q31" s="2" t="s">
        <v>9</v>
      </c>
    </row>
  </sheetData>
  <mergeCells count="90">
    <mergeCell ref="A9:B10"/>
    <mergeCell ref="C9:D10"/>
    <mergeCell ref="E9:F10"/>
    <mergeCell ref="G9:H10"/>
    <mergeCell ref="I9:J10"/>
    <mergeCell ref="A1:P1"/>
    <mergeCell ref="Q1:R1"/>
    <mergeCell ref="P21:P23"/>
    <mergeCell ref="H24:H26"/>
    <mergeCell ref="A24:A26"/>
    <mergeCell ref="B24:B26"/>
    <mergeCell ref="C24:C26"/>
    <mergeCell ref="D24:D26"/>
    <mergeCell ref="E24:E26"/>
    <mergeCell ref="F24:F26"/>
    <mergeCell ref="G24:G26"/>
    <mergeCell ref="I24:I26"/>
    <mergeCell ref="J24:J26"/>
    <mergeCell ref="L24:L26"/>
    <mergeCell ref="M24:M26"/>
    <mergeCell ref="N24:N26"/>
    <mergeCell ref="O24:O26"/>
    <mergeCell ref="P24:P26"/>
    <mergeCell ref="K21:K23"/>
    <mergeCell ref="L21:L23"/>
    <mergeCell ref="M21:M23"/>
    <mergeCell ref="N21:N23"/>
    <mergeCell ref="O21:O23"/>
    <mergeCell ref="K24:K26"/>
    <mergeCell ref="F21:F23"/>
    <mergeCell ref="G21:G23"/>
    <mergeCell ref="H21:H23"/>
    <mergeCell ref="I21:I23"/>
    <mergeCell ref="J21:J23"/>
    <mergeCell ref="D21:D23"/>
    <mergeCell ref="E21:E23"/>
    <mergeCell ref="A21:A23"/>
    <mergeCell ref="B21:B23"/>
    <mergeCell ref="C21:C23"/>
    <mergeCell ref="M16:M20"/>
    <mergeCell ref="N16:N20"/>
    <mergeCell ref="O16:O20"/>
    <mergeCell ref="P16:P20"/>
    <mergeCell ref="A16:A20"/>
    <mergeCell ref="B16:B20"/>
    <mergeCell ref="H16:H20"/>
    <mergeCell ref="I16:I20"/>
    <mergeCell ref="J16:J20"/>
    <mergeCell ref="K16:K20"/>
    <mergeCell ref="L16:L20"/>
    <mergeCell ref="C16:C20"/>
    <mergeCell ref="D16:D20"/>
    <mergeCell ref="E16:E20"/>
    <mergeCell ref="F16:F20"/>
    <mergeCell ref="G16:G20"/>
    <mergeCell ref="R4:R5"/>
    <mergeCell ref="R6:R7"/>
    <mergeCell ref="R11:R12"/>
    <mergeCell ref="R13:R15"/>
    <mergeCell ref="A30:P30"/>
    <mergeCell ref="Q4:Q5"/>
    <mergeCell ref="Q6:Q7"/>
    <mergeCell ref="Q8:Q10"/>
    <mergeCell ref="Q11:Q12"/>
    <mergeCell ref="A29:P29"/>
    <mergeCell ref="M8:N8"/>
    <mergeCell ref="O8:P8"/>
    <mergeCell ref="K8:L8"/>
    <mergeCell ref="K9:L10"/>
    <mergeCell ref="M9:N10"/>
    <mergeCell ref="O9:P10"/>
    <mergeCell ref="A6:D6"/>
    <mergeCell ref="E6:H6"/>
    <mergeCell ref="I6:L6"/>
    <mergeCell ref="M6:P6"/>
    <mergeCell ref="A7:D7"/>
    <mergeCell ref="E7:H7"/>
    <mergeCell ref="I7:L7"/>
    <mergeCell ref="M7:P7"/>
    <mergeCell ref="A8:B8"/>
    <mergeCell ref="C8:D8"/>
    <mergeCell ref="E8:F8"/>
    <mergeCell ref="G8:H8"/>
    <mergeCell ref="I8:J8"/>
    <mergeCell ref="A2:P2"/>
    <mergeCell ref="A4:H4"/>
    <mergeCell ref="I4:P4"/>
    <mergeCell ref="A5:H5"/>
    <mergeCell ref="I5:P5"/>
    <mergeCell ref="A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risk-benefit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Baumbach</dc:creator>
  <cp:lastModifiedBy>Linda Baumbach</cp:lastModifiedBy>
  <dcterms:created xsi:type="dcterms:W3CDTF">2025-02-28T14:27:00Z</dcterms:created>
  <dcterms:modified xsi:type="dcterms:W3CDTF">2025-03-17T09:20:45Z</dcterms:modified>
</cp:coreProperties>
</file>